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15180" windowHeight="8835" tabRatio="775"/>
  </bookViews>
  <sheets>
    <sheet name="Final Poll Results" sheetId="4" r:id="rId1"/>
    <sheet name="MeetingSession" sheetId="8" state="hidden" r:id="rId2"/>
  </sheets>
  <definedNames>
    <definedName name="FOpAGpAB_IndependentResult">'Final Poll Results'!$A$31:$P$32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Query_from_Mms_DSN" localSheetId="0">'Final Poll Results'!#REF!</definedName>
    <definedName name="Query_from_Mms_DSN_1" localSheetId="0">'Final Poll Results'!$A$25:$P$29</definedName>
    <definedName name="Query_from_Mms_DSN_2" localSheetId="0">'Final Poll Results'!$W$23</definedName>
    <definedName name="Query_from_Mms_DSN_4" localSheetId="0">'Final Poll Results'!$X$23</definedName>
    <definedName name="Query_from_Mms_DSN_4" localSheetId="1">MeetingSession!$A$1</definedName>
    <definedName name="Query_from_Mms_DSN_5" localSheetId="0">'Final Poll Results'!$V$23</definedName>
    <definedName name="Query_from_Mms_DSN_6" localSheetId="0">'Final Poll Results'!$A$31:$P$32</definedName>
  </definedNames>
  <calcPr calcId="145621"/>
</workbook>
</file>

<file path=xl/calcChain.xml><?xml version="1.0" encoding="utf-8"?>
<calcChain xmlns="http://schemas.openxmlformats.org/spreadsheetml/2006/main">
  <c r="Q32" i="4" l="1"/>
  <c r="R32" i="4"/>
  <c r="V32" i="4" s="1"/>
  <c r="W32" i="4" s="1"/>
  <c r="S32" i="4"/>
  <c r="T32" i="4"/>
  <c r="U32" i="4"/>
  <c r="X32" i="4"/>
  <c r="Q26" i="4"/>
  <c r="R26" i="4"/>
  <c r="S26" i="4"/>
  <c r="T26" i="4"/>
  <c r="V26" i="4" s="1"/>
  <c r="W26" i="4" s="1"/>
  <c r="U26" i="4"/>
  <c r="X26" i="4"/>
  <c r="Q27" i="4"/>
  <c r="R27" i="4"/>
  <c r="S27" i="4"/>
  <c r="T27" i="4"/>
  <c r="V27" i="4" s="1"/>
  <c r="W27" i="4" s="1"/>
  <c r="U27" i="4"/>
  <c r="X27" i="4"/>
  <c r="Q28" i="4"/>
  <c r="R28" i="4"/>
  <c r="S28" i="4"/>
  <c r="T28" i="4"/>
  <c r="V28" i="4" s="1"/>
  <c r="W28" i="4" s="1"/>
  <c r="U28" i="4"/>
  <c r="X28" i="4"/>
  <c r="Q29" i="4"/>
  <c r="R29" i="4"/>
  <c r="S29" i="4"/>
  <c r="T29" i="4"/>
  <c r="V29" i="4" s="1"/>
  <c r="W29" i="4" s="1"/>
  <c r="U29" i="4"/>
  <c r="X29" i="4"/>
  <c r="B1" i="8"/>
  <c r="Q30" i="4"/>
  <c r="X31" i="4"/>
  <c r="U31" i="4"/>
  <c r="T31" i="4"/>
  <c r="S31" i="4"/>
  <c r="R31" i="4"/>
  <c r="Q31" i="4"/>
  <c r="X25" i="4"/>
  <c r="T25" i="4"/>
  <c r="Q25" i="4"/>
  <c r="R25" i="4"/>
  <c r="V25" i="4" s="1"/>
  <c r="W25" i="4" s="1"/>
  <c r="S25" i="4"/>
  <c r="U25" i="4"/>
  <c r="Q35" i="4"/>
  <c r="R24" i="4"/>
  <c r="V13" i="4"/>
  <c r="Q7" i="4"/>
  <c r="Q20" i="4"/>
  <c r="X24" i="4"/>
  <c r="T24" i="4"/>
  <c r="Q19" i="4" l="1"/>
  <c r="V31" i="4"/>
  <c r="W31" i="4" s="1"/>
</calcChain>
</file>

<file path=xl/connections.xml><?xml version="1.0" encoding="utf-8"?>
<connections xmlns="http://schemas.openxmlformats.org/spreadsheetml/2006/main">
  <connection id="1" name="conn_FOpAGpAB_IndependentResult" type="1" refreshedVersion="4" saveData="1">
    <dbPr connection="DRIVER=SQL Server;SERVER=LUMI-SVR-007;UID=Administrator;Trusted_Connection=Yes;APP=Microsoft Office 2010;WSID=LUMI-SVR-007;DATABASE=LumiAgm_National Grid GM May 2017" command="exec [usp_Poll_SelectScrutineersReportWithAbstain] @ForceRecalc=0, @ReportIndependentVotes=1"/>
  </connection>
  <connection id="2" name="conn_FOpAGpAB_OverallResult" type="1" refreshedVersion="4" saveData="1">
    <dbPr connection="DRIVER=SQL Server;SERVER=LUMI-SVR-007;UID=Administrator;Trusted_Connection=Yes;APP=Microsoft Office 2010;WSID=LUMI-SVR-007;DATABASE=LumiAgm_National Grid GM May 2017" command="exec [usp_Poll_SelectScrutineersReportWithAbstain] @ForceRecalc=0, @ReportIndependentVotes=0"/>
  </connection>
  <connection id="3" name="Connection" type="1" refreshedVersion="4" background="1" saveData="1">
    <dbPr connection="DRIVER=SQL Server;SERVER=LUMI-SVR-007;UID=Administrator;Trusted_Connection=Yes;APP=Microsoft Office 2010;WSID=LUMI-SVR-007;DATABASE=LumiAgm_National Grid GM May 2017" command="SELECT Sum(ShareClass.IssuedShareCapital) AS SumOfIssuedShareCapital FROM ShareClass"/>
  </connection>
  <connection id="4" name="Connection6" type="1" refreshedVersion="4" background="1" saveData="1">
    <dbPr connection="DRIVER=SQL Server;SERVER=LUMI-SVR-007;UID=Administrator;Trusted_Connection=Yes;APP=Microsoft Office 2010;WSID=LUMI-SVR-007;DATABASE=LumiAgm_National Grid GM May 2017" command="SELECT Sum(ShareClass.IssuedShareCapitalIndependents) AS SumOfIssuedShareCapitalIndependents FROM ShareClass"/>
  </connection>
  <connection id="5" name="Connection61" type="1" refreshedVersion="4" background="1" saveData="1">
    <dbPr connection="DRIVER=SQL Server;SERVER=LUMI-SVR-007;UID=Administrator;Trusted_Connection=Yes;APP=Microsoft Office 2010;WSID=LUMI-SVR-007;DATABASE=LumiAgm_National Grid GM May 2017" command="SELECT MeetingSession.MeetingType_x000d__x000a_FROM MeetingSession"/>
  </connection>
  <connection id="6" name="Connection7" type="1" refreshedVersion="4" background="1" saveData="1">
    <dbPr connection="DRIVER=SQL Server;SERVER=LUMI-SVR-007;UID=Administrator;Trusted_Connection=Yes;APP=Microsoft Office 2010;WSID=LUMI-SVR-007;DATABASE=LumiAgm_National Grid GM May 2017" command="select case when exists (select * from Question where CalculateIndependentVotes=1) then 'Ind'  else 'NoInd' end"/>
  </connection>
  <connection id="7" name="GetQuestionResultsOfAllQuestions" type="4" refreshedVersion="0" background="1">
    <webPr xml="1" sourceData="1" url="http://localhost/MmsVoteMonitor/ServiceQuestionResults.asmx/GetQuestionResultsOfAllQuestions" htmlTables="1" htmlFormat="all"/>
  </connection>
  <connection id="8" name="GetQuestionResultsOfAllQuestions1" type="4" refreshedVersion="0" background="1">
    <webPr xml="1" sourceData="1" url="http://localhost/MmsVoteMonitor/ServiceQuestionResults.asmx/GetQuestionResultsOfAllQuestions" htmlTables="1" htmlFormat="all"/>
  </connection>
</connections>
</file>

<file path=xl/sharedStrings.xml><?xml version="1.0" encoding="utf-8"?>
<sst xmlns="http://schemas.openxmlformats.org/spreadsheetml/2006/main" count="45" uniqueCount="20">
  <si>
    <t>The Chairman</t>
  </si>
  <si>
    <t>Dear Sir,</t>
  </si>
  <si>
    <t>is correctly set out as follows:-</t>
  </si>
  <si>
    <t>%</t>
  </si>
  <si>
    <t>Yours faithfully,</t>
  </si>
  <si>
    <t>VOTES
TOTAL</t>
  </si>
  <si>
    <t>% of ISC VOTED</t>
  </si>
  <si>
    <t>1</t>
  </si>
  <si>
    <t>For</t>
  </si>
  <si>
    <t>Against</t>
  </si>
  <si>
    <t>Withheld</t>
  </si>
  <si>
    <t>NATIONAL GRID PLC</t>
  </si>
  <si>
    <t>Graham Renn_x000D_
Director_x000D_
Shareholder Solutions_x000D_
Capita Asset Services</t>
  </si>
  <si>
    <t>Capita</t>
  </si>
  <si>
    <t>2</t>
  </si>
  <si>
    <t>3</t>
  </si>
  <si>
    <t>4</t>
  </si>
  <si>
    <t>5</t>
  </si>
  <si>
    <t>NoInd</t>
  </si>
  <si>
    <t>EGM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</si>
</sst>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9]dd\ mmmm\ yyyy;@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rgb="FF000000"/>
      <name val="Arial Unicode MS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0" fontId="0" fillId="0" borderId="0" xfId="0" applyBorder="1"/>
    <xf numFmtId="3" fontId="0" fillId="0" borderId="0" xfId="0" applyNumberFormat="1" applyAlignment="1">
      <alignment horizontal="right"/>
    </xf>
    <xf numFmtId="4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3" fontId="0" fillId="0" borderId="0" xfId="0" applyNumberFormat="1" applyBorder="1"/>
    <xf numFmtId="0" fontId="0" fillId="0" borderId="0" xfId="0" applyBorder="1" applyAlignment="1">
      <alignment horizontal="center" vertical="top" wrapText="1"/>
    </xf>
    <xf numFmtId="4" fontId="0" fillId="0" borderId="0" xfId="0" applyNumberFormat="1" applyBorder="1"/>
    <xf numFmtId="22" fontId="0" fillId="0" borderId="0" xfId="0" applyNumberFormat="1"/>
    <xf numFmtId="0" fontId="3" fillId="0" borderId="0" xfId="0" applyFont="1"/>
    <xf numFmtId="0" fontId="4" fillId="0" borderId="0" xfId="0" applyFont="1"/>
    <xf numFmtId="164" fontId="0" fillId="0" borderId="0" xfId="0" applyNumberFormat="1" applyAlignment="1"/>
    <xf numFmtId="0" fontId="3" fillId="0" borderId="0" xfId="0" applyFont="1" applyAlignment="1">
      <alignment horizontal="right"/>
    </xf>
    <xf numFmtId="10" fontId="0" fillId="0" borderId="0" xfId="0" applyNumberFormat="1" applyBorder="1"/>
    <xf numFmtId="3" fontId="5" fillId="2" borderId="0" xfId="0" applyNumberFormat="1" applyFont="1" applyFill="1" applyBorder="1"/>
    <xf numFmtId="3" fontId="3" fillId="0" borderId="0" xfId="0" applyNumberFormat="1" applyFont="1" applyBorder="1"/>
    <xf numFmtId="3" fontId="0" fillId="0" borderId="2" xfId="0" applyNumberFormat="1" applyFont="1" applyFill="1" applyBorder="1"/>
    <xf numFmtId="0" fontId="0" fillId="0" borderId="0" xfId="0" applyFont="1" applyFill="1"/>
    <xf numFmtId="0" fontId="0" fillId="0" borderId="0" xfId="0" applyFont="1" applyFill="1" applyBorder="1"/>
    <xf numFmtId="3" fontId="0" fillId="0" borderId="0" xfId="0" applyNumberFormat="1" applyFont="1" applyFill="1" applyBorder="1"/>
    <xf numFmtId="4" fontId="0" fillId="0" borderId="0" xfId="0" applyNumberFormat="1" applyFont="1" applyFill="1" applyBorder="1"/>
    <xf numFmtId="3" fontId="0" fillId="0" borderId="0" xfId="0" applyNumberFormat="1" applyFont="1" applyFill="1"/>
    <xf numFmtId="22" fontId="0" fillId="0" borderId="0" xfId="0" applyNumberFormat="1" applyFont="1" applyFill="1"/>
    <xf numFmtId="0" fontId="0" fillId="0" borderId="1" xfId="0" applyFont="1" applyFill="1" applyBorder="1"/>
    <xf numFmtId="3" fontId="0" fillId="0" borderId="1" xfId="0" applyNumberFormat="1" applyFont="1" applyFill="1" applyBorder="1"/>
    <xf numFmtId="4" fontId="0" fillId="0" borderId="1" xfId="0" applyNumberFormat="1" applyFont="1" applyFill="1" applyBorder="1"/>
    <xf numFmtId="10" fontId="0" fillId="0" borderId="1" xfId="0" applyNumberFormat="1" applyFont="1" applyFill="1" applyBorder="1"/>
    <xf numFmtId="164" fontId="0" fillId="0" borderId="0" xfId="0" applyNumberFormat="1" applyAlignment="1">
      <alignment horizontal="right"/>
    </xf>
    <xf numFmtId="0" fontId="0" fillId="0" borderId="0" xfId="0" applyAlignment="1"/>
    <xf numFmtId="3" fontId="0" fillId="0" borderId="0" xfId="0" applyNumberFormat="1" applyAlignment="1">
      <alignment horizontal="left" vertical="top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QuestionResults">
        <xsd:complexType>
          <xsd:sequence minOccurs="0">
            <xsd:element minOccurs="0" maxOccurs="unbounded" nillable="true" name="QuestionResult" form="unqualified">
              <xsd:complexType>
                <xsd:all>
                  <xsd:element minOccurs="0" nillable="true" type="xsd:integer" name="QuestionID" form="unqualified"/>
                  <xsd:element minOccurs="0" nillable="true" type="xsd:integer" name="MeetingSessionID" form="unqualified"/>
                  <xsd:element minOccurs="0" nillable="true" type="xsd:string" name="MeetingSessionDescription" form="unqualified"/>
                  <xsd:element minOccurs="0" nillable="true" type="xsd:string" name="DateOfMeeting" form="unqualified"/>
                  <xsd:element minOccurs="0" nillable="true" type="xsd:string" name="Reference" form="unqualified"/>
                  <xsd:element minOccurs="0" nillable="true" type="xsd:string" name="ShortText" form="unqualified"/>
                  <xsd:element minOccurs="0" nillable="true" type="xsd:integer" name="DelegatesFor" form="unqualified"/>
                  <xsd:element minOccurs="0" nillable="true" type="xsd:integer" name="DelegatesAgainst" form="unqualified"/>
                  <xsd:element minOccurs="0" nillable="true" type="xsd:integer" name="DelegatesAbstain" form="unqualified"/>
                  <xsd:element minOccurs="0" nillable="true" type="xsd:integer" name="DelegatesSplitVote" form="unqualified"/>
                  <xsd:element minOccurs="0" nillable="true" type="xsd:integer" name="DelegatesResponded" form="unqualified"/>
                  <xsd:element minOccurs="0" nillable="true" type="xsd:integer" name="DelegatesNotResponded" form="unqualified"/>
                  <xsd:element minOccurs="0" nillable="true" type="xsd:integer" name="DelegatesInRoom" form="unqualified"/>
                  <xsd:element minOccurs="0" nillable="true" type="xsd:integer" name="HandsetsFor" form="unqualified"/>
                  <xsd:element minOccurs="0" nillable="true" type="xsd:integer" name="HandsetsAgainst" form="unqualified"/>
                  <xsd:element minOccurs="0" nillable="true" type="xsd:integer" name="HandsetsAbstain" form="unqualified"/>
                  <xsd:element minOccurs="0" nillable="true" type="xsd:integer" name="HandsetsResponded" form="unqualified"/>
                  <xsd:element minOccurs="0" nillable="true" type="xsd:integer" name="HandsetsNotResponded" form="unqualified"/>
                  <xsd:element minOccurs="0" nillable="true" type="xsd:integer" name="HandsetsInRoom" form="unqualified"/>
                  <xsd:element minOccurs="0" nillable="true" type="xsd:double" name="LiveVotesFor" form="unqualified"/>
                  <xsd:element minOccurs="0" nillable="true" type="xsd:double" name="LiveVotesAgainst" form="unqualified"/>
                  <xsd:element minOccurs="0" nillable="true" type="xsd:double" name="LiveVotesAbstain" form="unqualified"/>
                  <xsd:element minOccurs="0" nillable="true" type="xsd:double" name="LiveVotesReceived" form="unqualified"/>
                  <xsd:element minOccurs="0" nillable="true" type="xsd:double" name="LiveVotesNotReceived" form="unqualified"/>
                  <xsd:element minOccurs="0" nillable="true" type="xsd:double" name="LiveVotesTotal" form="unqualified"/>
                  <xsd:element minOccurs="0" nillable="true" type="xsd:double" name="LiveVotesPercentOfVotesTotalFor" form="unqualified"/>
                  <xsd:element minOccurs="0" nillable="true" type="xsd:double" name="LiveVotesPercentOfVotesTotalAgainst" form="unqualified"/>
                  <xsd:element minOccurs="0" nillable="true" type="xsd:double" name="LiveVotesPercentOfVotesTotalAbstain" form="unqualified"/>
                  <xsd:element minOccurs="0" nillable="true" type="xsd:double" name="LiveVotesPercentOfVotesTotalReceived" form="unqualified"/>
                  <xsd:element minOccurs="0" nillable="true" type="xsd:double" name="LiveVotesPercentOfVotesTotalNotReceived" form="unqualified"/>
                  <xsd:element minOccurs="0" nillable="true" type="xsd:double" name="OverallVotesFor" form="unqualified"/>
                  <xsd:element minOccurs="0" nillable="true" type="xsd:double" name="OverallVotesAgainst" form="unqualified"/>
                  <xsd:element minOccurs="0" nillable="true" type="xsd:double" name="OverallVotesAbstain" form="unqualified"/>
                  <xsd:element minOccurs="0" nillable="true" type="xsd:double" name="OverallVotesReceived" form="unqualified"/>
                  <xsd:element minOccurs="0" nillable="true" type="xsd:double" name="OverallVotesNotReceived" form="unqualified"/>
                  <xsd:element minOccurs="0" nillable="true" type="xsd:double" name="OverallVotesTotal" form="unqualified"/>
                  <xsd:element minOccurs="0" nillable="true" type="xsd:double" name="OverallVotesPercentOfVotesTotalFor" form="unqualified"/>
                  <xsd:element minOccurs="0" nillable="true" type="xsd:double" name="OverallVotesPercentOfVotesTotalAgainst" form="unqualified"/>
                  <xsd:element minOccurs="0" nillable="true" type="xsd:double" name="OverallVotesPercentOfVotesTotalAbstain" form="unqualified"/>
                  <xsd:element minOccurs="0" nillable="true" type="xsd:double" name="OverallVotesPercentOfVotesTotalReceived" form="unqualified"/>
                  <xsd:element minOccurs="0" nillable="true" type="xsd:double" name="OverallVotesPercentOfVotesTotalNotReceived" form="unqualified"/>
                  <xsd:element minOccurs="0" nillable="true" type="xsd:double" name="OverallVotesForPossibleOutcomeMin" form="unqualified"/>
                  <xsd:element minOccurs="0" nillable="true" type="xsd:double" name="OverallVotesForPossibleOutcomeMax" form="unqualified"/>
                  <xsd:element minOccurs="0" nillable="true" type="xsd:double" name="OverallVotesPercentOfVotesCastFor" form="unqualified"/>
                  <xsd:element minOccurs="0" nillable="true" type="xsd:double" name="OverallVotesPercentOfVotesCastAgainst" form="unqualified"/>
                  <xsd:element minOccurs="0" nillable="true" type="xsd:string" name="PollStatus" form="unqualified"/>
                  <xsd:element minOccurs="0" nillable="true" type="xsd:integer" name="Ordering" form="unqualified"/>
                  <xsd:element minOccurs="0" nillable="true" type="xsd:string" name="Summary" form="unqualified"/>
                  <xsd:element minOccurs="0" nillable="true" type="xsd:integer" name="SpecialResolution" form="unqualified"/>
                  <xsd:element minOccurs="0" nillable="true" type="xsd:integer" name="ChairmanFor" form="unqualified"/>
                  <xsd:element minOccurs="0" nillable="true" type="xsd:integer" name="ChairmanAgainst" form="unqualified"/>
                  <xsd:element minOccurs="0" nillable="true" type="xsd:integer" name="ChairmanAbstain" form="unqualified"/>
                  <xsd:element minOccurs="0" nillable="true" type="xsd:string" name="PollTime" form="unqualified"/>
                  <xsd:element minOccurs="0" nillable="true" type="xsd:string" name="ResolutionCarriedMessage" form="unqualified"/>
                </xsd:all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QuestionResults">
        <xsd:complexType>
          <xsd:sequence minOccurs="0">
            <xsd:element minOccurs="0" maxOccurs="unbounded" nillable="true" name="QuestionResult" form="unqualified">
              <xsd:complexType>
                <xsd:sequence minOccurs="0">
                  <xsd:element minOccurs="0" nillable="true" type="xsd:integer" name="QuestionID" form="unqualified"/>
                  <xsd:element minOccurs="0" nillable="true" type="xsd:integer" name="MeetingSessionID" form="unqualified"/>
                  <xsd:element minOccurs="0" nillable="true" type="xsd:string" name="MeetingSessionDescription" form="unqualified"/>
                  <xsd:element minOccurs="0" nillable="true" type="xsd:string" name="DateOfMeeting" form="unqualified"/>
                  <xsd:element minOccurs="0" nillable="true" type="xsd:string" name="Reference" form="unqualified"/>
                  <xsd:element minOccurs="0" nillable="true" type="xsd:string" name="ShortText" form="unqualified"/>
                  <xsd:element minOccurs="0" nillable="true" type="xsd:integer" name="DelegatesFor" form="unqualified"/>
                  <xsd:element minOccurs="0" nillable="true" type="xsd:integer" name="DelegatesAgainst" form="unqualified"/>
                  <xsd:element minOccurs="0" nillable="true" type="xsd:integer" name="DelegatesAbstain" form="unqualified"/>
                  <xsd:element minOccurs="0" nillable="true" type="xsd:integer" name="DelegatesSplitVote" form="unqualified"/>
                  <xsd:element minOccurs="0" nillable="true" type="xsd:integer" name="DelegatesResponded" form="unqualified"/>
                  <xsd:element minOccurs="0" nillable="true" type="xsd:integer" name="DelegatesNotResponded" form="unqualified"/>
                  <xsd:element minOccurs="0" nillable="true" type="xsd:integer" name="DelegatesInRoom" form="unqualified"/>
                  <xsd:element minOccurs="0" nillable="true" type="xsd:integer" name="HandsetsFor" form="unqualified"/>
                  <xsd:element minOccurs="0" nillable="true" type="xsd:integer" name="HandsetsAgainst" form="unqualified"/>
                  <xsd:element minOccurs="0" nillable="true" type="xsd:integer" name="HandsetsAbstain" form="unqualified"/>
                  <xsd:element minOccurs="0" nillable="true" type="xsd:integer" name="HandsetsResponded" form="unqualified"/>
                  <xsd:element minOccurs="0" nillable="true" type="xsd:integer" name="HandsetsNotResponded" form="unqualified"/>
                  <xsd:element minOccurs="0" nillable="true" type="xsd:integer" name="HandsetsInRoom" form="unqualified"/>
                  <xsd:element minOccurs="0" nillable="true" type="xsd:integer" name="LiveVotesFor" form="unqualified"/>
                  <xsd:element minOccurs="0" nillable="true" type="xsd:integer" name="LiveVotesAgainst" form="unqualified"/>
                  <xsd:element minOccurs="0" nillable="true" type="xsd:integer" name="LiveVotesAbstain" form="unqualified"/>
                  <xsd:element minOccurs="0" nillable="true" type="xsd:integer" name="LiveVotesReceived" form="unqualified"/>
                  <xsd:element minOccurs="0" nillable="true" type="xsd:integer" name="LiveVotesNotReceived" form="unqualified"/>
                  <xsd:element minOccurs="0" nillable="true" type="xsd:integer" name="LiveVotesTotal" form="unqualified"/>
                  <xsd:element minOccurs="0" nillable="true" type="xsd:integer" name="LiveVotesPercentOfVotesTotalFor" form="unqualified"/>
                  <xsd:element minOccurs="0" nillable="true" type="xsd:integer" name="LiveVotesPercentOfVotesTotalAgainst" form="unqualified"/>
                  <xsd:element minOccurs="0" nillable="true" type="xsd:integer" name="LiveVotesPercentOfVotesTotalAbstain" form="unqualified"/>
                  <xsd:element minOccurs="0" nillable="true" type="xsd:integer" name="LiveVotesPercentOfVotesTotalReceived" form="unqualified"/>
                  <xsd:element minOccurs="0" nillable="true" type="xsd:integer" name="LiveVotesPercentOfVotesTotalNotReceived" form="unqualified"/>
                  <xsd:element minOccurs="0" nillable="true" type="xsd:double" name="OverallVotesFor" form="unqualified"/>
                  <xsd:element minOccurs="0" nillable="true" type="xsd:double" name="OverallVotesAgainst" form="unqualified"/>
                  <xsd:element minOccurs="0" nillable="true" type="xsd:double" name="OverallVotesAbstain" form="unqualified"/>
                  <xsd:element minOccurs="0" nillable="true" type="xsd:double" name="OverallVotesReceived" form="unqualified"/>
                  <xsd:element minOccurs="0" nillable="true" type="xsd:integer" name="OverallVotesNotReceived" form="unqualified"/>
                  <xsd:element minOccurs="0" nillable="true" type="xsd:double" name="OverallVotesTotal" form="unqualified"/>
                  <xsd:element minOccurs="0" nillable="true" type="xsd:double" name="OverallVotesPercentOfVotesTotalFor" form="unqualified"/>
                  <xsd:element minOccurs="0" nillable="true" type="xsd:double" name="OverallVotesPercentOfVotesTotalAgainst" form="unqualified"/>
                  <xsd:element minOccurs="0" nillable="true" type="xsd:double" name="OverallVotesPercentOfVotesTotalAbstain" form="unqualified"/>
                  <xsd:element minOccurs="0" nillable="true" type="xsd:double" name="OverallVotesPercentOfVotesTotalReceived" form="unqualified"/>
                  <xsd:element minOccurs="0" nillable="true" type="xsd:integer" name="OverallVotesPercentOfVotesTotalNotReceived" form="unqualified"/>
                  <xsd:element minOccurs="0" nillable="true" type="xsd:integer" name="OverallVotesForPossibleOutcomeMin" form="unqualified"/>
                  <xsd:element minOccurs="0" nillable="true" type="xsd:integer" name="OverallVotesForPossibleOutcomeMax" form="unqualified"/>
                  <xsd:element minOccurs="0" nillable="true" type="xsd:double" name="OverallVotesPercentOfVotesCastFor" form="unqualified"/>
                  <xsd:element minOccurs="0" nillable="true" type="xsd:double" name="OverallVotesPercentOfVotesCastAgainst" form="unqualified"/>
                  <xsd:element minOccurs="0" nillable="true" type="xsd:integer" name="Ordering" form="unqualified"/>
                  <xsd:element minOccurs="0" nillable="true" type="xsd:string" name="Summary" form="unqualified"/>
                  <xsd:element minOccurs="0" nillable="true" type="xsd:integer" name="SpecialResolution" form="unqualified"/>
                  <xsd:element minOccurs="0" nillable="true" type="xsd:integer" name="ChairmanFor" form="unqualified"/>
                  <xsd:element minOccurs="0" nillable="true" type="xsd:integer" name="ChairmanAgainst" form="unqualified"/>
                  <xsd:element minOccurs="0" nillable="true" type="xsd:integer" name="ChairmanAbstain" form="unqualified"/>
                  <xsd:element minOccurs="0" nillable="true" type="xsd:string" name="ResolutionCarriedMessage" form="unqualified"/>
                </xsd:sequence>
              </xsd:complexType>
            </xsd:element>
          </xsd:sequence>
        </xsd:complexType>
      </xsd:element>
    </xsd:schema>
  </Schema>
  <Map ID="2" Name="QuestionResults_Map" RootElement="QuestionResults" SchemaID="Schema2" ShowImportExportValidationErrors="false" AutoFit="false" Append="false" PreserveSortAFLayout="true" PreserveFormat="true">
    <DataBinding FileBinding="true" ConnectionID="7" DataBindingLoadMode="1"/>
  </Map>
  <Map ID="3" Name="QuestionResultsWithAB_Map" RootElement="QuestionResults" SchemaID="Schema3" ShowImportExportValidationErrors="false" AutoFit="fals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xmlMaps" Target="xmlMap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21</xdr:row>
          <xdr:rowOff>0</xdr:rowOff>
        </xdr:from>
        <xdr:to>
          <xdr:col>21</xdr:col>
          <xdr:colOff>495300</xdr:colOff>
          <xdr:row>21</xdr:row>
          <xdr:rowOff>171450</xdr:rowOff>
        </xdr:to>
        <xdr:sp macro="" textlink="">
          <xdr:nvSpPr>
            <xdr:cNvPr id="1025" name="lblIssuedCapital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457200</xdr:colOff>
          <xdr:row>20</xdr:row>
          <xdr:rowOff>123825</xdr:rowOff>
        </xdr:from>
        <xdr:to>
          <xdr:col>23</xdr:col>
          <xdr:colOff>9525</xdr:colOff>
          <xdr:row>21</xdr:row>
          <xdr:rowOff>209550</xdr:rowOff>
        </xdr:to>
        <xdr:sp macro="" textlink="">
          <xdr:nvSpPr>
            <xdr:cNvPr id="1026" name="txtIssuedCapital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29</xdr:row>
          <xdr:rowOff>95250</xdr:rowOff>
        </xdr:from>
        <xdr:to>
          <xdr:col>21</xdr:col>
          <xdr:colOff>485775</xdr:colOff>
          <xdr:row>29</xdr:row>
          <xdr:rowOff>247650</xdr:rowOff>
        </xdr:to>
        <xdr:sp macro="" textlink="">
          <xdr:nvSpPr>
            <xdr:cNvPr id="1027" name="lblIndependentISC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457200</xdr:colOff>
          <xdr:row>29</xdr:row>
          <xdr:rowOff>57150</xdr:rowOff>
        </xdr:from>
        <xdr:to>
          <xdr:col>23</xdr:col>
          <xdr:colOff>9525</xdr:colOff>
          <xdr:row>29</xdr:row>
          <xdr:rowOff>304800</xdr:rowOff>
        </xdr:to>
        <xdr:sp macro="" textlink="">
          <xdr:nvSpPr>
            <xdr:cNvPr id="1028" name="txtIndependentISC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</xdr:wsDr>
</file>

<file path=xl/queryTables/queryTable1.xml><?xml version="1.0" encoding="utf-8"?>
<queryTable xmlns="http://schemas.openxmlformats.org/spreadsheetml/2006/main" name="Query from Mms DSN_4" headers="0" growShrinkType="overwriteClear" fillFormulas="1" preserveFormatting="0" adjustColumnWidth="0" connectionId="4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SumOfIssuedShareCapitalIndependents"/>
    </queryTableFields>
  </queryTableRefresh>
</queryTable>
</file>

<file path=xl/queryTables/queryTable2.xml><?xml version="1.0" encoding="utf-8"?>
<queryTable xmlns="http://schemas.openxmlformats.org/spreadsheetml/2006/main" name="Query from Mms DSN_5" headers="0" growShrinkType="overwriteClear" fillFormulas="1" preserveFormatting="0" adjustColumnWidth="0" connectionId="6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/>
    </queryTableFields>
  </queryTableRefresh>
</queryTable>
</file>

<file path=xl/queryTables/queryTable3.xml><?xml version="1.0" encoding="utf-8"?>
<queryTable xmlns="http://schemas.openxmlformats.org/spreadsheetml/2006/main" name="Query from Mms DSN_6" headers="0" backgroundRefresh="0" growShrinkType="insertClear" fillFormulas="1" preserveFormatting="0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25">
    <queryTableFields count="24">
      <queryTableField id="1" name="Reference"/>
      <queryTableField id="2" name="OverallVotesFor"/>
      <queryTableField id="3" name="OverallVotesPercentOfVotesCastFor"/>
      <queryTableField id="4" name="OverallVotesAgainst"/>
      <queryTableField id="5" name="OverallVotesPercentOfVotesCastAgainst"/>
      <queryTableField id="6" name="OverallVotesAbstain"/>
      <queryTableField id="7" name="Total"/>
      <queryTableField id="8" name="OverallVotesNotReceived"/>
      <queryTableField id="9" name="ForText"/>
      <queryTableField id="10" name="AgainstText"/>
      <queryTableField id="11" name="AbstainText"/>
      <queryTableField id="12" name="DateOfMeeting"/>
      <queryTableField id="13" name="CompanyName"/>
      <queryTableField id="14" name="ReturningOfficer"/>
      <queryTableField id="15" name="Registrar"/>
      <queryTableField id="16" name="IndependentVotes"/>
      <queryTableField id="17" dataBound="0" fillFormulas="1"/>
      <queryTableField id="18" dataBound="0" fillFormulas="1"/>
      <queryTableField id="19" dataBound="0" fillFormulas="1"/>
      <queryTableField id="20" dataBound="0" fillFormulas="1"/>
      <queryTableField id="21" dataBound="0" fillFormulas="1"/>
      <queryTableField id="22" dataBound="0" fillFormulas="1"/>
      <queryTableField id="23" dataBound="0" fillFormulas="1"/>
      <queryTableField id="24" dataBound="0" fillFormulas="1"/>
    </queryTableFields>
  </queryTableRefresh>
</queryTable>
</file>

<file path=xl/queryTables/queryTable4.xml><?xml version="1.0" encoding="utf-8"?>
<queryTable xmlns="http://schemas.openxmlformats.org/spreadsheetml/2006/main" name="Query from Mms DSN_1" headers="0" backgroundRefresh="0" growShrinkType="insertClear" fillFormulas="1" preserveFormatting="0" adjustColumnWidth="0" connectionId="2" autoFormatId="16" applyNumberFormats="0" applyBorderFormats="0" applyFontFormats="1" applyPatternFormats="1" applyAlignmentFormats="0" applyWidthHeightFormats="0">
  <queryTableRefresh preserveSortFilterLayout="0" headersInLastRefresh="0" nextId="25">
    <queryTableFields count="24">
      <queryTableField id="1" name="Reference"/>
      <queryTableField id="2" name="OverallVotesFor"/>
      <queryTableField id="3" name="OverallVotesPercentOfVotesCastFor"/>
      <queryTableField id="4" name="OverallVotesAgainst"/>
      <queryTableField id="5" name="OverallVotesPercentOfVotesCastAgainst"/>
      <queryTableField id="6" name="OverallVotesAbstain"/>
      <queryTableField id="7" name="Total"/>
      <queryTableField id="8" name="OverallVotesNotReceived"/>
      <queryTableField id="9" name="ForText"/>
      <queryTableField id="10" name="AgainstText"/>
      <queryTableField id="11" name="AbstainText"/>
      <queryTableField id="12" name="DateOfMeeting"/>
      <queryTableField id="13" name="CompanyName"/>
      <queryTableField id="14" name="ReturningOfficer"/>
      <queryTableField id="15" name="Registrar"/>
      <queryTableField id="16" name="IndependentVotes"/>
      <queryTableField id="17" dataBound="0" fillFormulas="1"/>
      <queryTableField id="18" dataBound="0" fillFormulas="1"/>
      <queryTableField id="19" dataBound="0" fillFormulas="1"/>
      <queryTableField id="20" dataBound="0" fillFormulas="1"/>
      <queryTableField id="21" dataBound="0" fillFormulas="1"/>
      <queryTableField id="22" dataBound="0" fillFormulas="1"/>
      <queryTableField id="23" dataBound="0" fillFormulas="1"/>
      <queryTableField id="24" dataBound="0" fillFormulas="1"/>
    </queryTableFields>
  </queryTableRefresh>
</queryTable>
</file>

<file path=xl/queryTables/queryTable5.xml><?xml version="1.0" encoding="utf-8"?>
<queryTable xmlns="http://schemas.openxmlformats.org/spreadsheetml/2006/main" name="Query from Mms DSN_2" headers="0" growShrinkType="overwriteClear" fillFormulas="1" preserveFormatting="0" adjustColumnWidth="0" connectionId="3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SumOfIssuedShareCapital"/>
    </queryTableFields>
  </queryTableRefresh>
</queryTable>
</file>

<file path=xl/queryTables/queryTable6.xml><?xml version="1.0" encoding="utf-8"?>
<queryTable xmlns="http://schemas.openxmlformats.org/spreadsheetml/2006/main" name="Query from Mms DSN_4" headers="0" growShrinkType="overwriteClear" fillFormulas="1" preserveFormatting="0" adjustColumnWidth="0" connectionId="5" autoFormatId="16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MeetingType"/>
      <queryTableField id="2" dataBound="0" fillFormulas="1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queryTable" Target="../queryTables/queryTable2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6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queryTable" Target="../queryTables/queryTable4.xml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queryTable" Target="../queryTables/query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indexed="10"/>
    <pageSetUpPr autoPageBreaks="0" fitToPage="1"/>
  </sheetPr>
  <dimension ref="A5:Z35"/>
  <sheetViews>
    <sheetView showGridLines="0" tabSelected="1" topLeftCell="Q1" workbookViewId="0">
      <selection activeCell="T30" sqref="T30"/>
    </sheetView>
  </sheetViews>
  <sheetFormatPr defaultRowHeight="12.75" x14ac:dyDescent="0.2"/>
  <cols>
    <col min="1" max="1" width="9.28515625" style="2" hidden="1" customWidth="1"/>
    <col min="2" max="2" width="11.7109375" style="2" hidden="1" customWidth="1"/>
    <col min="3" max="3" width="13.7109375" style="2" hidden="1" customWidth="1"/>
    <col min="4" max="4" width="10.42578125" style="2" hidden="1" customWidth="1"/>
    <col min="5" max="5" width="12.140625" style="2" hidden="1" customWidth="1"/>
    <col min="6" max="6" width="9.140625" hidden="1" customWidth="1"/>
    <col min="7" max="10" width="12.42578125" style="2" hidden="1" customWidth="1"/>
    <col min="11" max="11" width="11.7109375" style="2" hidden="1" customWidth="1"/>
    <col min="12" max="14" width="14.28515625" style="2" hidden="1" customWidth="1"/>
    <col min="15" max="15" width="15.5703125" style="2" hidden="1" customWidth="1"/>
    <col min="16" max="16" width="13.28515625" style="2" hidden="1" customWidth="1"/>
    <col min="17" max="17" width="13.42578125" customWidth="1"/>
    <col min="18" max="18" width="12.7109375" style="1" customWidth="1"/>
    <col min="19" max="19" width="6.5703125" style="4" customWidth="1"/>
    <col min="20" max="20" width="12.7109375" style="1" customWidth="1"/>
    <col min="21" max="21" width="6.5703125" style="4" bestFit="1" customWidth="1"/>
    <col min="22" max="22" width="15.28515625" style="4" customWidth="1"/>
    <col min="23" max="23" width="8.7109375" style="1" customWidth="1"/>
    <col min="24" max="24" width="12.28515625" customWidth="1"/>
  </cols>
  <sheetData>
    <row r="5" spans="17:24" x14ac:dyDescent="0.2">
      <c r="W5" s="4"/>
    </row>
    <row r="6" spans="17:24" x14ac:dyDescent="0.2">
      <c r="Q6" t="s">
        <v>0</v>
      </c>
    </row>
    <row r="7" spans="17:24" x14ac:dyDescent="0.2">
      <c r="Q7" s="1" t="str">
        <f ca="1">INDIRECT("M25")</f>
        <v>NATIONAL GRID PLC</v>
      </c>
    </row>
    <row r="9" spans="17:24" x14ac:dyDescent="0.2">
      <c r="X9" s="3"/>
    </row>
    <row r="12" spans="17:24" x14ac:dyDescent="0.2">
      <c r="X12" s="16"/>
    </row>
    <row r="13" spans="17:24" x14ac:dyDescent="0.2">
      <c r="U13" s="15"/>
      <c r="V13" s="31">
        <f ca="1">INDIRECT("L25")</f>
        <v>42874</v>
      </c>
      <c r="W13" s="32"/>
      <c r="X13" s="32"/>
    </row>
    <row r="17" spans="1:26" ht="13.5" x14ac:dyDescent="0.25">
      <c r="Q17" t="s">
        <v>1</v>
      </c>
      <c r="Z17" s="14"/>
    </row>
    <row r="19" spans="1:26" x14ac:dyDescent="0.2">
      <c r="Q19" t="str">
        <f>"As scrutineer appointed for the purpose of the Poll taken at the "&amp;MeetingSession!B1&amp;" of the "</f>
        <v xml:space="preserve">As scrutineer appointed for the purpose of the Poll taken at the General Meeting of the </v>
      </c>
    </row>
    <row r="20" spans="1:26" x14ac:dyDescent="0.2">
      <c r="Q20" s="13" t="str">
        <f ca="1">"Members of the Company held on " &amp;TEXT(INDIRECT("L25"), "d mmmm yyyy") &amp; " I HEREBY CERTIFY that the result of the Poll"</f>
        <v>Members of the Company held on 19 May 2017 I HEREBY CERTIFY that the result of the Poll</v>
      </c>
    </row>
    <row r="21" spans="1:26" x14ac:dyDescent="0.2">
      <c r="Q21" t="s">
        <v>2</v>
      </c>
    </row>
    <row r="22" spans="1:26" ht="18.75" customHeight="1" x14ac:dyDescent="0.2"/>
    <row r="23" spans="1:26" ht="6.75" hidden="1" customHeight="1" x14ac:dyDescent="0.2">
      <c r="V23" s="20" t="s">
        <v>18</v>
      </c>
      <c r="W23" s="20">
        <v>3753995354</v>
      </c>
      <c r="X23" s="20">
        <v>0</v>
      </c>
    </row>
    <row r="24" spans="1:26" s="8" customFormat="1" ht="25.5" customHeight="1" x14ac:dyDescent="0.2">
      <c r="A24" s="10"/>
      <c r="B24" s="10"/>
      <c r="C24" s="10"/>
      <c r="D24" s="10"/>
      <c r="E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5"/>
      <c r="R24" s="6" t="str">
        <f ca="1">"VOTES" &amp; CHAR(10) &amp; UPPER(INDIRECT("I25"))</f>
        <v>VOTES
FOR</v>
      </c>
      <c r="S24" s="7" t="s">
        <v>3</v>
      </c>
      <c r="T24" s="6" t="str">
        <f ca="1">"VOTES" &amp; CHAR(10) &amp; UPPER(INDIRECT("J25"))</f>
        <v>VOTES
AGAINST</v>
      </c>
      <c r="U24" s="7" t="s">
        <v>3</v>
      </c>
      <c r="V24" s="6" t="s">
        <v>5</v>
      </c>
      <c r="W24" s="6" t="s">
        <v>6</v>
      </c>
      <c r="X24" s="6" t="str">
        <f ca="1">"VOTES" &amp; CHAR(10) &amp; UPPER(INDIRECT("K25"))</f>
        <v>VOTES
WITHHELD</v>
      </c>
    </row>
    <row r="25" spans="1:26" ht="12.75" customHeight="1" x14ac:dyDescent="0.2">
      <c r="A25" s="22" t="s">
        <v>7</v>
      </c>
      <c r="B25" s="23">
        <v>2419152878</v>
      </c>
      <c r="C25" s="24">
        <v>99.480358800000005</v>
      </c>
      <c r="D25" s="23">
        <v>12636579</v>
      </c>
      <c r="E25" s="24">
        <v>0.51964120000000003</v>
      </c>
      <c r="F25" s="21">
        <v>18998248</v>
      </c>
      <c r="G25" s="25">
        <v>2450787705</v>
      </c>
      <c r="H25" s="23">
        <v>42601</v>
      </c>
      <c r="I25" s="23" t="s">
        <v>8</v>
      </c>
      <c r="J25" s="25" t="s">
        <v>9</v>
      </c>
      <c r="K25" s="26" t="s">
        <v>10</v>
      </c>
      <c r="L25" s="25">
        <v>42874</v>
      </c>
      <c r="M25" s="25" t="s">
        <v>11</v>
      </c>
      <c r="N25" s="25" t="s">
        <v>12</v>
      </c>
      <c r="O25" s="25" t="s">
        <v>13</v>
      </c>
      <c r="P25" s="25">
        <v>0</v>
      </c>
      <c r="Q25" s="27" t="str">
        <f t="shared" ref="Q25:U25" si="0">A25</f>
        <v>1</v>
      </c>
      <c r="R25" s="28">
        <f t="shared" si="0"/>
        <v>2419152878</v>
      </c>
      <c r="S25" s="29">
        <f t="shared" si="0"/>
        <v>99.480358800000005</v>
      </c>
      <c r="T25" s="28">
        <f t="shared" si="0"/>
        <v>12636579</v>
      </c>
      <c r="U25" s="29">
        <f t="shared" si="0"/>
        <v>0.51964120000000003</v>
      </c>
      <c r="V25" s="28">
        <f>R25+T25</f>
        <v>2431789457</v>
      </c>
      <c r="W25" s="30">
        <f>V25/IF(P25=1,$X$23, $W$23)</f>
        <v>0.64778701827876584</v>
      </c>
      <c r="X25" s="28">
        <f>F25</f>
        <v>18998248</v>
      </c>
    </row>
    <row r="26" spans="1:26" ht="12.75" customHeight="1" x14ac:dyDescent="0.2">
      <c r="A26" s="22" t="s">
        <v>14</v>
      </c>
      <c r="B26" s="23">
        <v>2358335753</v>
      </c>
      <c r="C26" s="24">
        <v>96.385884599999997</v>
      </c>
      <c r="D26" s="23">
        <v>88428897</v>
      </c>
      <c r="E26" s="24">
        <v>3.6141154000000002</v>
      </c>
      <c r="F26" s="21">
        <v>4022972</v>
      </c>
      <c r="G26" s="25">
        <v>2450787622</v>
      </c>
      <c r="H26" s="23">
        <v>42684</v>
      </c>
      <c r="I26" s="23" t="s">
        <v>8</v>
      </c>
      <c r="J26" s="25" t="s">
        <v>9</v>
      </c>
      <c r="K26" s="26" t="s">
        <v>10</v>
      </c>
      <c r="L26" s="25">
        <v>42874</v>
      </c>
      <c r="M26" s="25" t="s">
        <v>11</v>
      </c>
      <c r="N26" s="25" t="s">
        <v>12</v>
      </c>
      <c r="O26" s="25" t="s">
        <v>13</v>
      </c>
      <c r="P26" s="25">
        <v>0</v>
      </c>
      <c r="Q26" s="27" t="str">
        <f t="shared" ref="Q26:Q29" si="1">A26</f>
        <v>2</v>
      </c>
      <c r="R26" s="28">
        <f t="shared" ref="R26:R29" si="2">B26</f>
        <v>2358335753</v>
      </c>
      <c r="S26" s="29">
        <f t="shared" ref="S26:S29" si="3">C26</f>
        <v>96.385884599999997</v>
      </c>
      <c r="T26" s="28">
        <f t="shared" ref="T26:T29" si="4">D26</f>
        <v>88428897</v>
      </c>
      <c r="U26" s="29">
        <f t="shared" ref="U26:U29" si="5">E26</f>
        <v>3.6141154000000002</v>
      </c>
      <c r="V26" s="28">
        <f t="shared" ref="V26:V29" si="6">R26+T26</f>
        <v>2446764650</v>
      </c>
      <c r="W26" s="30">
        <f t="shared" ref="W26:W29" si="7">V26/IF(P26=1,$X$23, $W$23)</f>
        <v>0.65177615294406144</v>
      </c>
      <c r="X26" s="28">
        <f t="shared" ref="X26:X29" si="8">F26</f>
        <v>4022972</v>
      </c>
    </row>
    <row r="27" spans="1:26" ht="12.75" customHeight="1" x14ac:dyDescent="0.2">
      <c r="A27" s="22" t="s">
        <v>15</v>
      </c>
      <c r="B27" s="23">
        <v>2427603376</v>
      </c>
      <c r="C27" s="24">
        <v>99.314087900000004</v>
      </c>
      <c r="D27" s="23">
        <v>16766228</v>
      </c>
      <c r="E27" s="24">
        <v>0.68591210000000002</v>
      </c>
      <c r="F27" s="21">
        <v>6416589</v>
      </c>
      <c r="G27" s="25">
        <v>2450786193</v>
      </c>
      <c r="H27" s="23">
        <v>44113</v>
      </c>
      <c r="I27" s="23" t="s">
        <v>8</v>
      </c>
      <c r="J27" s="25" t="s">
        <v>9</v>
      </c>
      <c r="K27" s="26" t="s">
        <v>10</v>
      </c>
      <c r="L27" s="25">
        <v>42874</v>
      </c>
      <c r="M27" s="25" t="s">
        <v>11</v>
      </c>
      <c r="N27" s="25" t="s">
        <v>12</v>
      </c>
      <c r="O27" s="25" t="s">
        <v>13</v>
      </c>
      <c r="P27" s="25">
        <v>0</v>
      </c>
      <c r="Q27" s="27" t="str">
        <f t="shared" si="1"/>
        <v>3</v>
      </c>
      <c r="R27" s="28">
        <f t="shared" si="2"/>
        <v>2427603376</v>
      </c>
      <c r="S27" s="29">
        <f t="shared" si="3"/>
        <v>99.314087900000004</v>
      </c>
      <c r="T27" s="28">
        <f t="shared" si="4"/>
        <v>16766228</v>
      </c>
      <c r="U27" s="29">
        <f t="shared" si="5"/>
        <v>0.68591210000000002</v>
      </c>
      <c r="V27" s="28">
        <f t="shared" si="6"/>
        <v>2444369604</v>
      </c>
      <c r="W27" s="30">
        <f t="shared" si="7"/>
        <v>0.6511381537527603</v>
      </c>
      <c r="X27" s="28">
        <f t="shared" si="8"/>
        <v>6416589</v>
      </c>
    </row>
    <row r="28" spans="1:26" ht="12.75" customHeight="1" x14ac:dyDescent="0.2">
      <c r="A28" s="22" t="s">
        <v>16</v>
      </c>
      <c r="B28" s="23">
        <v>2206760232</v>
      </c>
      <c r="C28" s="24">
        <v>90.345954300000002</v>
      </c>
      <c r="D28" s="23">
        <v>235806510</v>
      </c>
      <c r="E28" s="24">
        <v>9.6540456999999993</v>
      </c>
      <c r="F28" s="21">
        <v>8218255</v>
      </c>
      <c r="G28" s="25">
        <v>2450784997</v>
      </c>
      <c r="H28" s="23">
        <v>42684</v>
      </c>
      <c r="I28" s="23" t="s">
        <v>8</v>
      </c>
      <c r="J28" s="25" t="s">
        <v>9</v>
      </c>
      <c r="K28" s="26" t="s">
        <v>10</v>
      </c>
      <c r="L28" s="25">
        <v>42874</v>
      </c>
      <c r="M28" s="25" t="s">
        <v>11</v>
      </c>
      <c r="N28" s="25" t="s">
        <v>12</v>
      </c>
      <c r="O28" s="25" t="s">
        <v>13</v>
      </c>
      <c r="P28" s="25">
        <v>0</v>
      </c>
      <c r="Q28" s="27" t="str">
        <f t="shared" si="1"/>
        <v>4</v>
      </c>
      <c r="R28" s="28">
        <f t="shared" si="2"/>
        <v>2206760232</v>
      </c>
      <c r="S28" s="29">
        <f t="shared" si="3"/>
        <v>90.345954300000002</v>
      </c>
      <c r="T28" s="28">
        <f t="shared" si="4"/>
        <v>235806510</v>
      </c>
      <c r="U28" s="29">
        <f t="shared" si="5"/>
        <v>9.6540456999999993</v>
      </c>
      <c r="V28" s="28">
        <f t="shared" si="6"/>
        <v>2442566742</v>
      </c>
      <c r="W28" s="30">
        <f t="shared" si="7"/>
        <v>0.65065790222605591</v>
      </c>
      <c r="X28" s="28">
        <f t="shared" si="8"/>
        <v>8218255</v>
      </c>
    </row>
    <row r="29" spans="1:26" x14ac:dyDescent="0.2">
      <c r="A29" s="22" t="s">
        <v>17</v>
      </c>
      <c r="B29" s="23">
        <v>2408030551</v>
      </c>
      <c r="C29" s="24">
        <v>98.447826500000005</v>
      </c>
      <c r="D29" s="23">
        <v>37966113</v>
      </c>
      <c r="E29" s="24">
        <v>1.5521735000000001</v>
      </c>
      <c r="F29" s="21">
        <v>4757172</v>
      </c>
      <c r="G29" s="25">
        <v>2450753836</v>
      </c>
      <c r="H29" s="23">
        <v>43845</v>
      </c>
      <c r="I29" s="23" t="s">
        <v>8</v>
      </c>
      <c r="J29" s="25" t="s">
        <v>9</v>
      </c>
      <c r="K29" s="26" t="s">
        <v>10</v>
      </c>
      <c r="L29" s="25">
        <v>42874</v>
      </c>
      <c r="M29" s="25" t="s">
        <v>11</v>
      </c>
      <c r="N29" s="25" t="s">
        <v>12</v>
      </c>
      <c r="O29" s="25" t="s">
        <v>13</v>
      </c>
      <c r="P29" s="25">
        <v>0</v>
      </c>
      <c r="Q29" s="27" t="str">
        <f t="shared" si="1"/>
        <v>5</v>
      </c>
      <c r="R29" s="28">
        <f t="shared" si="2"/>
        <v>2408030551</v>
      </c>
      <c r="S29" s="29">
        <f t="shared" si="3"/>
        <v>98.447826500000005</v>
      </c>
      <c r="T29" s="28">
        <f t="shared" si="4"/>
        <v>37966113</v>
      </c>
      <c r="U29" s="29">
        <f t="shared" si="5"/>
        <v>1.5521735000000001</v>
      </c>
      <c r="V29" s="28">
        <f t="shared" si="6"/>
        <v>2445996664</v>
      </c>
      <c r="W29" s="30">
        <f t="shared" si="7"/>
        <v>0.65157157464079274</v>
      </c>
      <c r="X29" s="28">
        <f t="shared" si="8"/>
        <v>4757172</v>
      </c>
    </row>
    <row r="30" spans="1:26" ht="25.5" customHeight="1" x14ac:dyDescent="0.2">
      <c r="B30" s="9"/>
      <c r="C30" s="11"/>
      <c r="D30" s="9"/>
      <c r="E30" s="11"/>
      <c r="G30" s="1"/>
      <c r="H30" s="9"/>
      <c r="I30" s="9"/>
      <c r="J30" s="1"/>
      <c r="K30" s="12"/>
      <c r="L30" s="1"/>
      <c r="M30" s="1"/>
      <c r="N30" s="1"/>
      <c r="O30" s="1"/>
      <c r="P30" s="1"/>
      <c r="Q30" s="19" t="str">
        <f>IF($V$23="Ind", "* Independent Resolution", "")</f>
        <v/>
      </c>
      <c r="R30" s="18"/>
      <c r="S30" s="11"/>
      <c r="T30" s="9"/>
      <c r="U30" s="11"/>
      <c r="V30" s="9"/>
      <c r="W30" s="17"/>
      <c r="X30" s="9"/>
    </row>
    <row r="31" spans="1:26" ht="12.75" hidden="1" customHeight="1" x14ac:dyDescent="0.2">
      <c r="A31" s="22"/>
      <c r="B31" s="23"/>
      <c r="C31" s="24"/>
      <c r="D31" s="23"/>
      <c r="E31" s="24"/>
      <c r="F31" s="21"/>
      <c r="G31" s="25"/>
      <c r="H31" s="23"/>
      <c r="I31" s="23"/>
      <c r="J31" s="25"/>
      <c r="K31" s="26"/>
      <c r="L31" s="25"/>
      <c r="M31" s="25"/>
      <c r="N31" s="25"/>
      <c r="O31" s="25"/>
      <c r="P31" s="25"/>
      <c r="Q31" s="27">
        <f t="shared" ref="Q31:U31" si="9">A31</f>
        <v>0</v>
      </c>
      <c r="R31" s="28">
        <f t="shared" si="9"/>
        <v>0</v>
      </c>
      <c r="S31" s="29">
        <f t="shared" si="9"/>
        <v>0</v>
      </c>
      <c r="T31" s="28">
        <f t="shared" si="9"/>
        <v>0</v>
      </c>
      <c r="U31" s="29">
        <f t="shared" si="9"/>
        <v>0</v>
      </c>
      <c r="V31" s="28">
        <f>R31+T31</f>
        <v>0</v>
      </c>
      <c r="W31" s="30">
        <f>V31/IF(P31=1,$X$23, $W$23)</f>
        <v>0</v>
      </c>
      <c r="X31" s="28">
        <f>F31</f>
        <v>0</v>
      </c>
    </row>
    <row r="32" spans="1:26" hidden="1" x14ac:dyDescent="0.2">
      <c r="A32" s="22"/>
      <c r="B32" s="23"/>
      <c r="C32" s="24"/>
      <c r="D32" s="23"/>
      <c r="E32" s="24"/>
      <c r="F32" s="21"/>
      <c r="G32" s="25"/>
      <c r="H32" s="23"/>
      <c r="I32" s="23"/>
      <c r="J32" s="25"/>
      <c r="K32" s="26"/>
      <c r="L32" s="25"/>
      <c r="M32" s="25"/>
      <c r="N32" s="25"/>
      <c r="O32" s="25"/>
      <c r="P32" s="25"/>
      <c r="Q32" s="27">
        <f t="shared" ref="Q32" si="10">A32</f>
        <v>0</v>
      </c>
      <c r="R32" s="28">
        <f t="shared" ref="R32" si="11">B32</f>
        <v>0</v>
      </c>
      <c r="S32" s="29">
        <f t="shared" ref="S32" si="12">C32</f>
        <v>0</v>
      </c>
      <c r="T32" s="28">
        <f t="shared" ref="T32" si="13">D32</f>
        <v>0</v>
      </c>
      <c r="U32" s="29">
        <f t="shared" ref="U32" si="14">E32</f>
        <v>0</v>
      </c>
      <c r="V32" s="28">
        <f>R32+T32</f>
        <v>0</v>
      </c>
      <c r="W32" s="30">
        <f>V32/IF(P32=1,$X$23, $W$23)</f>
        <v>0</v>
      </c>
      <c r="X32" s="28">
        <f>F32</f>
        <v>0</v>
      </c>
    </row>
    <row r="33" spans="17:24" ht="26.25" customHeight="1" x14ac:dyDescent="0.2">
      <c r="Q33" s="2" t="s">
        <v>4</v>
      </c>
      <c r="W33"/>
    </row>
    <row r="34" spans="17:24" ht="52.5" customHeight="1" x14ac:dyDescent="0.2">
      <c r="Q34" s="2"/>
      <c r="W34"/>
    </row>
    <row r="35" spans="17:24" ht="72" customHeight="1" x14ac:dyDescent="0.2">
      <c r="Q35" s="33" t="str">
        <f ca="1">INDIRECT("N25")</f>
        <v>Graham Renn_x000D_
Director_x000D_
Shareholder Solutions_x000D_
Capita Asset Services</v>
      </c>
      <c r="R35" s="33"/>
      <c r="S35" s="33"/>
      <c r="T35" s="33"/>
      <c r="U35" s="33"/>
      <c r="V35" s="33"/>
      <c r="W35" s="33"/>
      <c r="X35" s="33"/>
    </row>
  </sheetData>
  <mergeCells count="2">
    <mergeCell ref="V13:X13"/>
    <mergeCell ref="Q35:X35"/>
  </mergeCells>
  <phoneticPr fontId="2" type="noConversion"/>
  <pageMargins left="0.7" right="0.7" top="0.75" bottom="0.75" header="0.3" footer="0.3"/>
  <pageSetup paperSize="9" fitToHeight="0" orientation="portrait" horizontalDpi="200" verticalDpi="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lblIssuedCapital">
          <controlPr print="0" autoLine="0" r:id="rId5">
            <anchor moveWithCells="1">
              <from>
                <xdr:col>20</xdr:col>
                <xdr:colOff>19050</xdr:colOff>
                <xdr:row>21</xdr:row>
                <xdr:rowOff>0</xdr:rowOff>
              </from>
              <to>
                <xdr:col>21</xdr:col>
                <xdr:colOff>495300</xdr:colOff>
                <xdr:row>21</xdr:row>
                <xdr:rowOff>171450</xdr:rowOff>
              </to>
            </anchor>
          </controlPr>
        </control>
      </mc:Choice>
      <mc:Fallback>
        <control shapeId="1025" r:id="rId4" name="lblIssuedCapital"/>
      </mc:Fallback>
    </mc:AlternateContent>
    <mc:AlternateContent xmlns:mc="http://schemas.openxmlformats.org/markup-compatibility/2006">
      <mc:Choice Requires="x14">
        <control shapeId="1026" r:id="rId6" name="txtIssuedCapital">
          <controlPr defaultSize="0" print="0" autoLine="0" linkedCell="W23" r:id="rId7">
            <anchor moveWithCells="1">
              <from>
                <xdr:col>21</xdr:col>
                <xdr:colOff>457200</xdr:colOff>
                <xdr:row>20</xdr:row>
                <xdr:rowOff>123825</xdr:rowOff>
              </from>
              <to>
                <xdr:col>23</xdr:col>
                <xdr:colOff>9525</xdr:colOff>
                <xdr:row>21</xdr:row>
                <xdr:rowOff>209550</xdr:rowOff>
              </to>
            </anchor>
          </controlPr>
        </control>
      </mc:Choice>
      <mc:Fallback>
        <control shapeId="1026" r:id="rId6" name="txtIssuedCapital"/>
      </mc:Fallback>
    </mc:AlternateContent>
    <mc:AlternateContent xmlns:mc="http://schemas.openxmlformats.org/markup-compatibility/2006">
      <mc:Choice Requires="x14">
        <control shapeId="1027" r:id="rId8" name="lblIndependentISC">
          <controlPr locked="0" print="0" autoLine="0" r:id="rId9">
            <anchor moveWithCells="1">
              <from>
                <xdr:col>19</xdr:col>
                <xdr:colOff>28575</xdr:colOff>
                <xdr:row>29</xdr:row>
                <xdr:rowOff>95250</xdr:rowOff>
              </from>
              <to>
                <xdr:col>21</xdr:col>
                <xdr:colOff>485775</xdr:colOff>
                <xdr:row>29</xdr:row>
                <xdr:rowOff>247650</xdr:rowOff>
              </to>
            </anchor>
          </controlPr>
        </control>
      </mc:Choice>
      <mc:Fallback>
        <control shapeId="1027" r:id="rId8" name="lblIndependentISC"/>
      </mc:Fallback>
    </mc:AlternateContent>
    <mc:AlternateContent xmlns:mc="http://schemas.openxmlformats.org/markup-compatibility/2006">
      <mc:Choice Requires="x14">
        <control shapeId="1028" r:id="rId10" name="txtIndependentISC">
          <controlPr locked="0" defaultSize="0" print="0" autoLine="0" linkedCell="X23" r:id="rId11">
            <anchor moveWithCells="1">
              <from>
                <xdr:col>21</xdr:col>
                <xdr:colOff>457200</xdr:colOff>
                <xdr:row>29</xdr:row>
                <xdr:rowOff>57150</xdr:rowOff>
              </from>
              <to>
                <xdr:col>23</xdr:col>
                <xdr:colOff>9525</xdr:colOff>
                <xdr:row>29</xdr:row>
                <xdr:rowOff>304800</xdr:rowOff>
              </to>
            </anchor>
          </controlPr>
        </control>
      </mc:Choice>
      <mc:Fallback>
        <control shapeId="1028" r:id="rId10" name="txtIndependentISC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4"/>
  <sheetViews>
    <sheetView workbookViewId="0">
      <selection activeCell="B4" sqref="B4"/>
    </sheetView>
  </sheetViews>
  <sheetFormatPr defaultRowHeight="12.75" x14ac:dyDescent="0.2"/>
  <sheetData>
    <row r="1" spans="1:2" x14ac:dyDescent="0.2">
      <c r="A1" s="20" t="s">
        <v>19</v>
      </c>
      <c r="B1" s="21" t="str">
        <f>IF(OR(A1 = "AGM", A1 = ""), "Annual General Meeting", IF(A1 = "EGM", "General Meeting", IF(A1 = "Court", "Court Meeting", A1)))</f>
        <v>General Meeting</v>
      </c>
    </row>
    <row r="2" spans="1:2" x14ac:dyDescent="0.2">
      <c r="A2" s="21"/>
      <c r="B2" s="21"/>
    </row>
    <row r="3" spans="1:2" x14ac:dyDescent="0.2">
      <c r="A3" s="21"/>
      <c r="B3" s="21"/>
    </row>
    <row r="4" spans="1:2" x14ac:dyDescent="0.2">
      <c r="A4" s="21"/>
      <c r="B4" s="2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3 6 d c 5 d b - f 3 0 1 - 4 3 1 c - a b 8 3 - f d a a b 9 f 8 8 9 e 7 "   x m l n s = " h t t p : / / s c h e m a s . m i c r o s o f t . c o m / D a t a M a s h u p " > A A A A A B k D A A B Q S w M E F A A C A A g A J 4 G F S f k i 1 U G p A A A A + A A A A B I A H A B D b 2 5 m a W c v U G F j a 2 F n Z S 5 4 b W w g o h g A K K A U A A A A A A A A A A A A A A A A A A A A A A A A A A A A h Y 9 B C s I w F E S v U r J v k q Y q W n 5 T 0 I U b C 4 I g b k O M b b B N p U l N 7 + b C I 3 k F C 1 p 1 5 3 K G N / D m c b t D 1 t d V c F W t 1 Y 1 J U Y Q p C p S R z V G b I k W d O 4 V z l H H Y C n k W h Q o G 2 N i k t z p F p X O X h B D v P f Y x b t q C M E o j c s g 3 O 1 m q W o T a W C e M V O i z O v 5 f I Q 7 7 l w x n O F 7 g y Z T N c M R i I G M N u T Z f h A 3 G m A L 5 K W H V V a 5 r F V c m X C + B j B H I + w V / A l B L A w Q U A A I A C A A n g Y V J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4 G F S S i K R 7 g O A A A A E Q A A A B M A H A B G b 3 J t d W x h c y 9 T Z W N 0 a W 9 u M S 5 t I K I Y A C i g F A A A A A A A A A A A A A A A A A A A A A A A A A A A A C t O T S 7 J z M 9 T C I b Q h t Y A U E s B A i 0 A F A A C A A g A J 4 G F S f k i 1 U G p A A A A + A A A A B I A A A A A A A A A A A A A A A A A A A A A A E N v b m Z p Z y 9 Q Y W N r Y W d l L n h t b F B L A Q I t A B Q A A g A I A C e B h U k P y u m r p A A A A O k A A A A T A A A A A A A A A A A A A A A A A P U A A A B b Q 2 9 u d G V u d F 9 U e X B l c 1 0 u e G 1 s U E s B A i 0 A F A A C A A g A J 4 G F S S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2 X U o 3 n 5 T l G p 2 C K w s U l 5 0 8 A A A A A A g A A A A A A A 2 Y A A M A A A A A Q A A A A 6 U D z P H V u W + H c p p K 2 k s 2 A b w A A A A A E g A A A o A A A A B A A A A B k 7 e C E O C G 9 + 9 6 d s l w K Z N M p U A A A A C f I v 3 g 0 9 P O x T Z Q + q Q x D Z e L + E p 1 9 k e 6 / i D 9 y y b d f Y D U u u U 2 2 R 4 P S m 0 a o n K e Y z p f g 6 l a b a Y z A o V f l 4 q I 7 H z j T G z L O M Q R S j 6 y 9 l / 7 a 6 7 l w D s U V F A A A A K 2 V r Z Y 5 X H d q A A W C r G Z n x m j s H 7 S I < / D a t a M a s h u p > 
</file>

<file path=customXml/itemProps1.xml><?xml version="1.0" encoding="utf-8"?>
<ds:datastoreItem xmlns:ds="http://schemas.openxmlformats.org/officeDocument/2006/customXml" ds:itemID="{B0C41BE4-2701-432D-83CE-C1252CB744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Final Poll Results</vt:lpstr>
      <vt:lpstr>MeetingSession</vt:lpstr>
      <vt:lpstr>FOpAGpAB_IndependentResult</vt:lpstr>
      <vt:lpstr>'Final Poll Results'!Query_from_Mms_DSN_1</vt:lpstr>
      <vt:lpstr>'Final Poll Results'!Query_from_Mms_DSN_2</vt:lpstr>
      <vt:lpstr>'Final Poll Results'!Query_from_Mms_DSN_4</vt:lpstr>
      <vt:lpstr>MeetingSession!Query_from_Mms_DSN_4</vt:lpstr>
      <vt:lpstr>'Final Poll Results'!Query_from_Mms_DSN_5</vt:lpstr>
      <vt:lpstr>'Final Poll Results'!Query_from_Mms_DSN_6</vt:lpstr>
    </vt:vector>
  </TitlesOfParts>
  <Company>Lloyds TSB Registrars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Alice</cp:lastModifiedBy>
  <cp:lastPrinted>2017-05-19T09:43:42Z</cp:lastPrinted>
  <dcterms:created xsi:type="dcterms:W3CDTF">2002-05-20T08:26:24Z</dcterms:created>
  <dcterms:modified xsi:type="dcterms:W3CDTF">2017-05-19T11:01:26Z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53a54f0f-f094-41dc-8307-1b173ef1fdcf</vt:lpwstr>
  </property>
  <property fmtid="{D5CDD505-2E9C-101B-9397-08002B2CF9AE}" pid="3" name="_AdHocReviewCycleID">
    <vt:i4>1938697134</vt:i4>
  </property>
  <property fmtid="{D5CDD505-2E9C-101B-9397-08002B2CF9AE}" pid="4" name="_NewReviewCycle">
    <vt:lpwstr/>
  </property>
  <property fmtid="{D5CDD505-2E9C-101B-9397-08002B2CF9AE}" pid="5" name="_EmailSubject">
    <vt:lpwstr>Website updates following the GM</vt:lpwstr>
  </property>
  <property fmtid="{D5CDD505-2E9C-101B-9397-08002B2CF9AE}" pid="6" name="_AuthorEmail">
    <vt:lpwstr>Alice.Morgan@nationalgrid.com</vt:lpwstr>
  </property>
  <property fmtid="{D5CDD505-2E9C-101B-9397-08002B2CF9AE}" pid="7" name="_AuthorEmailDisplayName">
    <vt:lpwstr>Morgan, Alice</vt:lpwstr>
  </property>
</Properties>
</file>